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Documents\Projects\TEMPLATE\"/>
    </mc:Choice>
  </mc:AlternateContent>
  <bookViews>
    <workbookView xWindow="0" yWindow="0" windowWidth="20490" windowHeight="7905"/>
  </bookViews>
  <sheets>
    <sheet name="Sheet1" sheetId="1" r:id="rId1"/>
    <sheet name="Sheet2" sheetId="2" r:id="rId2"/>
  </sheets>
  <definedNames>
    <definedName name="_xlnm.Print_Area" localSheetId="0">Sheet1!$B$1:$L$55</definedName>
    <definedName name="_xlnm.Print_Area" localSheetId="1">Sheet2!$A$1:$K$37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0" i="2" l="1"/>
  <c r="G32" i="2"/>
  <c r="G30" i="2"/>
  <c r="C30" i="2"/>
  <c r="C16" i="2"/>
  <c r="C32" i="2" s="1"/>
  <c r="H23" i="2"/>
  <c r="H30" i="2" s="1"/>
  <c r="H32" i="2" s="1"/>
  <c r="B16" i="2"/>
  <c r="B32" i="2" s="1"/>
  <c r="B35" i="2" l="1"/>
  <c r="B34" i="2"/>
  <c r="C28" i="1"/>
  <c r="C33" i="1" s="1"/>
  <c r="D25" i="1"/>
  <c r="D28" i="1" s="1"/>
  <c r="D18" i="1"/>
  <c r="D33" i="1" l="1"/>
</calcChain>
</file>

<file path=xl/sharedStrings.xml><?xml version="1.0" encoding="utf-8"?>
<sst xmlns="http://schemas.openxmlformats.org/spreadsheetml/2006/main" count="122" uniqueCount="89">
  <si>
    <t>Item</t>
  </si>
  <si>
    <t xml:space="preserve">Program Title: </t>
  </si>
  <si>
    <t>UP System Research Program/Code:</t>
  </si>
  <si>
    <t>Period Covered by the Realignment Request:</t>
  </si>
  <si>
    <t>Date Requested:</t>
  </si>
  <si>
    <t>Total EO</t>
  </si>
  <si>
    <t>Total MOOE</t>
  </si>
  <si>
    <t>Total PS</t>
  </si>
  <si>
    <t>Sub total</t>
  </si>
  <si>
    <t>PERSONNEL SERVICES</t>
  </si>
  <si>
    <t>MAINTENANCE AND OTHER OPERATING EXPENESES</t>
  </si>
  <si>
    <t>EQUIPMENT OUTLAY</t>
  </si>
  <si>
    <t xml:space="preserve">Project Duration: </t>
  </si>
  <si>
    <t>2 years</t>
  </si>
  <si>
    <t>Sep 13,2016 - Oct 13, 2018</t>
  </si>
  <si>
    <t>Amount</t>
  </si>
  <si>
    <t>Percent</t>
  </si>
  <si>
    <t>100% decrease</t>
  </si>
  <si>
    <t>Year 1</t>
  </si>
  <si>
    <t>Year 2</t>
  </si>
  <si>
    <t>Approved Budget (from)</t>
  </si>
  <si>
    <t xml:space="preserve">  Program Leader</t>
  </si>
  <si>
    <t xml:space="preserve">  Research Assistant (MS MBB, candidate)</t>
  </si>
  <si>
    <t>41.67% increase</t>
  </si>
  <si>
    <t>AFM Consumables</t>
  </si>
  <si>
    <t>19,017.84 decreased</t>
  </si>
  <si>
    <t>23.77% decrease</t>
  </si>
  <si>
    <t>Analytical Services</t>
  </si>
  <si>
    <t>Communication and publication expenses</t>
  </si>
  <si>
    <t>-</t>
  </si>
  <si>
    <t>Attendance at international conferences</t>
  </si>
  <si>
    <t>40,176.16 decreased</t>
  </si>
  <si>
    <t>80.35% decrease</t>
  </si>
  <si>
    <t>Stints in foreign lab</t>
  </si>
  <si>
    <t>In vitro assay kits</t>
  </si>
  <si>
    <t>1.27% decrease</t>
  </si>
  <si>
    <t>TO</t>
  </si>
  <si>
    <t>Original Budget</t>
  </si>
  <si>
    <t>TOTAL BPhD BUDGET</t>
  </si>
  <si>
    <t>Project Leader:</t>
  </si>
  <si>
    <t>Allotted for RA salary</t>
  </si>
  <si>
    <t>119,640.00   Increased</t>
  </si>
  <si>
    <t>10,000.00 decreased</t>
  </si>
  <si>
    <t>10,000 .00d ecreased</t>
  </si>
  <si>
    <t>446 .00 decreased</t>
  </si>
  <si>
    <t>Justification/Remarks</t>
  </si>
  <si>
    <t>*Note: Latest Financial Report must accompany request for realignment along with strong justification</t>
  </si>
  <si>
    <t>BUDGET REALIGNMENT</t>
  </si>
  <si>
    <t>Change</t>
  </si>
  <si>
    <t>DIRECT COST</t>
  </si>
  <si>
    <t>Honoraria</t>
  </si>
  <si>
    <t xml:space="preserve">      Project Leader (12,000.00/Month)</t>
  </si>
  <si>
    <t>TOTAL PS</t>
  </si>
  <si>
    <t xml:space="preserve">
Desktop PC (i7, 2GB memory, 6 USB ports, 1TB hard drive, 21.5 LED monitor, with Windows 8 pro, MS Office), laserjet printer
</t>
  </si>
  <si>
    <t>HydroMet Station Set-up: water level, soil moisture sensors, adaptation to current available equipment of PAGASA and NIA (SIAP + MICROS DA15K Data logger (1 station)</t>
  </si>
  <si>
    <t>Solar Panel Back-up power source (at least 1; Php 120,000/station)   (1 station in the PAGASA San Fernando station office)</t>
  </si>
  <si>
    <t>TOTAL EO</t>
  </si>
  <si>
    <t>MAINTENANCE AND OTHER OPERATING EXPENSES</t>
  </si>
  <si>
    <t>Office supplies 
(e.g. A4 paper, ink cartridges, folders, etc.)</t>
  </si>
  <si>
    <t>Analytical services (e.g. for use of other equipment in another laboratory/facility, fees for laboratory analyses etc. mostly water quality)</t>
  </si>
  <si>
    <t>Printing and Binding Expenses 
(e.g. for reproducing, printing, and binding materials such as reports, catalogues, documents and other reading materials)</t>
  </si>
  <si>
    <t>TOTAL MOOE</t>
  </si>
  <si>
    <t>Sub-total</t>
  </si>
  <si>
    <t>Realigned
to</t>
  </si>
  <si>
    <t>100% increase</t>
  </si>
  <si>
    <t>100% Decrease</t>
  </si>
  <si>
    <t>Project Support Staff</t>
  </si>
  <si>
    <t>This will be no longer need; allotted for the salary of Project Suport Staff</t>
  </si>
  <si>
    <t>50% decrease</t>
  </si>
  <si>
    <t>Excess amount allotted to the salary of Project Research Assistant</t>
  </si>
  <si>
    <t>15.1% decrease</t>
  </si>
  <si>
    <r>
      <t>PERSONAL SERVICES</t>
    </r>
    <r>
      <rPr>
        <sz val="12"/>
        <color theme="1"/>
        <rFont val="Times New Roman"/>
        <family val="1"/>
      </rPr>
      <t xml:space="preserve"> </t>
    </r>
  </si>
  <si>
    <r>
      <t>EQUIPMENT OUTLAY</t>
    </r>
    <r>
      <rPr>
        <b/>
        <vertAlign val="super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                             </t>
    </r>
  </si>
  <si>
    <r>
      <t>Project Research Assistant</t>
    </r>
    <r>
      <rPr>
        <b/>
        <vertAlign val="superscript"/>
        <sz val="12"/>
        <color theme="1"/>
        <rFont val="Times New Roman"/>
        <family val="1"/>
      </rPr>
      <t>2</t>
    </r>
  </si>
  <si>
    <t>Total Realignment Budget</t>
  </si>
  <si>
    <r>
      <t xml:space="preserve">Traveling Expenses – Foreign </t>
    </r>
    <r>
      <rPr>
        <b/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(e.g. RT airfare for participation and presentation in international conferences or visit to collaborators abroad, daily subsistence economy allowance, terminal fee; visit of foreign collaborators to UP – RT airfare and living allowance, etc)
Example:
-Presentation in International Conference AGU
-Presentation in Asian Conference (Japan)</t>
    </r>
  </si>
  <si>
    <t>Training and Seminar Expenses 
(e.g. registration fees for training, conference, seminar, abstract submission fee etc.)</t>
  </si>
  <si>
    <t>Representation Expenses 
(e.g. for meetings etc.)</t>
  </si>
  <si>
    <t>Expert services, professional or outsourcing fees (Honorarium for expert)
(e.g. for the services  of  individual/private companies, or other government agencies hired to undertake a specific work or job requiring special or technical skills not available in the concerned agency)</t>
  </si>
  <si>
    <t>Laboratory supplies 
(e.g. software, hard drives, 3G signal subscription (Php500/month), etc.)</t>
  </si>
  <si>
    <t>Repair and Maintenance 
(e.g. service contracts for repairs/maintenance of laboratory equipment, computer hardware, office equipment, etc.)</t>
  </si>
  <si>
    <t>Traveling Expenses – Local
(e.g. airfare/inland expenses for travel to project site or visits to collaborators, per diem, etc.)</t>
  </si>
  <si>
    <t>New Project Support is needed to do admin matters due to heavy workload of the RA with the prescribed DOST latest salary rate of 21,860.00/month for 7 Months</t>
  </si>
  <si>
    <t>OVPAA BPhD Form 5.0</t>
  </si>
  <si>
    <t>Budget Realignment</t>
  </si>
  <si>
    <t>OVPAA-BPhD-EIDR Form 5.0</t>
  </si>
  <si>
    <t>Project Start and End Date:</t>
  </si>
  <si>
    <t>No Change</t>
  </si>
  <si>
    <t>13 October  2017- 12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</si>
</sst>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b/>
      <i/>
      <sz val="12"/>
      <color indexed="8"/>
      <name val="Arial"/>
      <family val="2"/>
    </font>
    <font>
      <b/>
      <i/>
      <sz val="12"/>
      <name val="Arial"/>
      <family val="2"/>
    </font>
    <font>
      <b/>
      <i/>
      <sz val="12"/>
      <color theme="1"/>
      <name val="Arial"/>
      <family val="2"/>
    </font>
    <font>
      <vertAlign val="superscript"/>
      <sz val="12"/>
      <color rgb="FFFF0000"/>
      <name val="Arial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5" fillId="0" borderId="0" xfId="0" applyFont="1"/>
    <xf numFmtId="43" fontId="6" fillId="0" borderId="0" xfId="1" applyFont="1"/>
    <xf numFmtId="0" fontId="6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/>
    <xf numFmtId="0" fontId="5" fillId="0" borderId="1" xfId="0" applyFont="1" applyBorder="1"/>
    <xf numFmtId="43" fontId="6" fillId="0" borderId="6" xfId="1" applyFont="1" applyBorder="1"/>
    <xf numFmtId="43" fontId="6" fillId="0" borderId="1" xfId="1" applyFont="1" applyBorder="1"/>
    <xf numFmtId="0" fontId="10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2" xfId="0" applyFont="1" applyBorder="1"/>
    <xf numFmtId="43" fontId="4" fillId="0" borderId="6" xfId="1" applyFont="1" applyBorder="1"/>
    <xf numFmtId="43" fontId="4" fillId="0" borderId="1" xfId="1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/>
    </xf>
    <xf numFmtId="43" fontId="8" fillId="3" borderId="6" xfId="1" applyFont="1" applyFill="1" applyBorder="1"/>
    <xf numFmtId="0" fontId="6" fillId="0" borderId="1" xfId="0" applyFont="1" applyBorder="1" applyAlignment="1">
      <alignment vertical="center" wrapText="1"/>
    </xf>
    <xf numFmtId="43" fontId="9" fillId="3" borderId="1" xfId="1" applyFont="1" applyFill="1" applyBorder="1"/>
    <xf numFmtId="0" fontId="5" fillId="0" borderId="12" xfId="0" applyFont="1" applyBorder="1" applyAlignment="1">
      <alignment horizontal="right"/>
    </xf>
    <xf numFmtId="43" fontId="5" fillId="0" borderId="1" xfId="1" applyFont="1" applyBorder="1" applyAlignment="1">
      <alignment horizontal="right" vertical="top"/>
    </xf>
    <xf numFmtId="0" fontId="6" fillId="0" borderId="0" xfId="0" applyFont="1" applyAlignment="1"/>
    <xf numFmtId="43" fontId="4" fillId="0" borderId="1" xfId="1" applyFont="1" applyBorder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43" fontId="12" fillId="0" borderId="6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3" fontId="4" fillId="0" borderId="6" xfId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43" fontId="9" fillId="3" borderId="6" xfId="1" applyFont="1" applyFill="1" applyBorder="1"/>
    <xf numFmtId="43" fontId="6" fillId="3" borderId="6" xfId="1" applyFont="1" applyFill="1" applyBorder="1"/>
    <xf numFmtId="43" fontId="8" fillId="3" borderId="1" xfId="1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3" fontId="8" fillId="0" borderId="1" xfId="1" applyFont="1" applyBorder="1"/>
    <xf numFmtId="0" fontId="13" fillId="0" borderId="13" xfId="0" applyFont="1" applyBorder="1" applyAlignment="1">
      <alignment horizontal="right"/>
    </xf>
    <xf numFmtId="43" fontId="14" fillId="0" borderId="8" xfId="1" applyFont="1" applyBorder="1"/>
    <xf numFmtId="43" fontId="15" fillId="2" borderId="9" xfId="1" applyFont="1" applyFill="1" applyBorder="1"/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right"/>
    </xf>
    <xf numFmtId="43" fontId="14" fillId="4" borderId="2" xfId="1" applyFont="1" applyFill="1" applyBorder="1"/>
    <xf numFmtId="43" fontId="15" fillId="4" borderId="2" xfId="1" applyFont="1" applyFill="1" applyBorder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43" fontId="9" fillId="0" borderId="1" xfId="1" applyFont="1" applyBorder="1"/>
    <xf numFmtId="0" fontId="7" fillId="2" borderId="1" xfId="0" applyFont="1" applyFill="1" applyBorder="1" applyAlignment="1">
      <alignment horizontal="right"/>
    </xf>
    <xf numFmtId="0" fontId="16" fillId="0" borderId="1" xfId="0" applyFont="1" applyBorder="1"/>
    <xf numFmtId="0" fontId="12" fillId="0" borderId="0" xfId="0" applyFont="1"/>
    <xf numFmtId="43" fontId="17" fillId="0" borderId="1" xfId="1" applyFont="1" applyBorder="1" applyAlignment="1">
      <alignment vertical="center"/>
    </xf>
    <xf numFmtId="4" fontId="18" fillId="0" borderId="1" xfId="0" applyNumberFormat="1" applyFont="1" applyBorder="1" applyAlignment="1">
      <alignment horizontal="center" vertical="center"/>
    </xf>
    <xf numFmtId="43" fontId="18" fillId="0" borderId="1" xfId="1" applyFont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/>
    </xf>
    <xf numFmtId="4" fontId="19" fillId="5" borderId="1" xfId="0" applyNumberFormat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43" fontId="17" fillId="0" borderId="1" xfId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 wrapText="1"/>
    </xf>
    <xf numFmtId="43" fontId="19" fillId="0" borderId="1" xfId="1" applyFont="1" applyBorder="1" applyAlignment="1">
      <alignment vertical="top" wrapText="1"/>
    </xf>
    <xf numFmtId="43" fontId="17" fillId="0" borderId="1" xfId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3" fontId="19" fillId="3" borderId="1" xfId="1" applyFont="1" applyFill="1" applyBorder="1" applyAlignment="1">
      <alignment horizontal="right" vertical="center" wrapText="1"/>
    </xf>
    <xf numFmtId="43" fontId="19" fillId="4" borderId="1" xfId="1" applyFont="1" applyFill="1" applyBorder="1" applyAlignment="1">
      <alignment horizontal="right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43" fontId="17" fillId="0" borderId="1" xfId="1" applyFont="1" applyBorder="1" applyAlignment="1">
      <alignment vertical="top" wrapText="1"/>
    </xf>
    <xf numFmtId="43" fontId="19" fillId="5" borderId="1" xfId="1" applyFont="1" applyFill="1" applyBorder="1" applyAlignment="1">
      <alignment horizontal="right" vertical="top" wrapText="1"/>
    </xf>
    <xf numFmtId="43" fontId="17" fillId="0" borderId="1" xfId="1" applyFont="1" applyBorder="1" applyAlignment="1">
      <alignment horizontal="right" vertical="center"/>
    </xf>
    <xf numFmtId="0" fontId="17" fillId="0" borderId="1" xfId="0" applyFont="1" applyBorder="1"/>
    <xf numFmtId="43" fontId="17" fillId="0" borderId="1" xfId="1" applyFont="1" applyBorder="1"/>
    <xf numFmtId="0" fontId="18" fillId="0" borderId="1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/>
    </xf>
    <xf numFmtId="43" fontId="23" fillId="0" borderId="1" xfId="1" applyFont="1" applyBorder="1" applyAlignment="1">
      <alignment horizontal="right" vertical="center" wrapText="1"/>
    </xf>
    <xf numFmtId="43" fontId="23" fillId="0" borderId="1" xfId="1" applyFont="1" applyBorder="1" applyAlignment="1">
      <alignment vertical="center" wrapText="1"/>
    </xf>
    <xf numFmtId="10" fontId="23" fillId="0" borderId="1" xfId="1" applyNumberFormat="1" applyFont="1" applyBorder="1" applyAlignment="1">
      <alignment horizontal="right" vertical="center" wrapText="1"/>
    </xf>
    <xf numFmtId="0" fontId="23" fillId="0" borderId="1" xfId="1" applyNumberFormat="1" applyFont="1" applyBorder="1" applyAlignment="1">
      <alignment vertical="center" wrapText="1"/>
    </xf>
    <xf numFmtId="43" fontId="19" fillId="4" borderId="1" xfId="1" applyFont="1" applyFill="1" applyBorder="1" applyAlignment="1">
      <alignment horizontal="right" vertical="top" wrapText="1"/>
    </xf>
    <xf numFmtId="43" fontId="17" fillId="4" borderId="1" xfId="1" applyFont="1" applyFill="1" applyBorder="1" applyAlignment="1">
      <alignment vertical="top" wrapText="1"/>
    </xf>
    <xf numFmtId="43" fontId="21" fillId="5" borderId="1" xfId="0" applyNumberFormat="1" applyFont="1" applyFill="1" applyBorder="1"/>
    <xf numFmtId="0" fontId="17" fillId="0" borderId="1" xfId="0" applyFont="1" applyBorder="1" applyAlignment="1">
      <alignment horizontal="center" vertical="top" wrapText="1"/>
    </xf>
    <xf numFmtId="43" fontId="17" fillId="0" borderId="1" xfId="1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7" fillId="0" borderId="7" xfId="0" applyFont="1" applyBorder="1" applyAlignment="1">
      <alignment wrapText="1"/>
    </xf>
    <xf numFmtId="0" fontId="17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8" fillId="0" borderId="7" xfId="0" applyFont="1" applyBorder="1" applyAlignment="1">
      <alignment wrapText="1"/>
    </xf>
    <xf numFmtId="0" fontId="19" fillId="6" borderId="1" xfId="0" applyFont="1" applyFill="1" applyBorder="1" applyAlignment="1">
      <alignment horizontal="right" vertical="top" wrapText="1"/>
    </xf>
    <xf numFmtId="43" fontId="17" fillId="6" borderId="1" xfId="1" applyFont="1" applyFill="1" applyBorder="1" applyAlignment="1">
      <alignment horizontal="center" vertical="center" wrapText="1"/>
    </xf>
    <xf numFmtId="43" fontId="19" fillId="4" borderId="9" xfId="0" applyNumberFormat="1" applyFont="1" applyFill="1" applyBorder="1" applyAlignment="1">
      <alignment horizontal="right" vertical="top" wrapText="1"/>
    </xf>
    <xf numFmtId="43" fontId="19" fillId="2" borderId="9" xfId="0" applyNumberFormat="1" applyFont="1" applyFill="1" applyBorder="1" applyAlignment="1">
      <alignment horizontal="right" vertical="top" wrapText="1"/>
    </xf>
    <xf numFmtId="43" fontId="17" fillId="4" borderId="9" xfId="1" applyFont="1" applyFill="1" applyBorder="1" applyAlignment="1">
      <alignment horizontal="right" vertical="top" wrapText="1"/>
    </xf>
    <xf numFmtId="0" fontId="17" fillId="4" borderId="2" xfId="0" applyFont="1" applyFill="1" applyBorder="1" applyAlignment="1">
      <alignment horizontal="right" vertical="top" wrapText="1"/>
    </xf>
    <xf numFmtId="43" fontId="17" fillId="4" borderId="2" xfId="1" applyFont="1" applyFill="1" applyBorder="1" applyAlignment="1">
      <alignment horizontal="center" vertical="center" wrapText="1"/>
    </xf>
    <xf numFmtId="43" fontId="17" fillId="4" borderId="2" xfId="1" applyFont="1" applyFill="1" applyBorder="1" applyAlignment="1">
      <alignment horizontal="right" vertical="top" wrapText="1"/>
    </xf>
    <xf numFmtId="43" fontId="19" fillId="4" borderId="1" xfId="0" applyNumberFormat="1" applyFont="1" applyFill="1" applyBorder="1" applyAlignment="1">
      <alignment horizontal="right" vertical="top" wrapText="1"/>
    </xf>
    <xf numFmtId="43" fontId="17" fillId="4" borderId="1" xfId="1" applyFont="1" applyFill="1" applyBorder="1" applyAlignment="1">
      <alignment horizontal="center" vertical="center" wrapText="1"/>
    </xf>
    <xf numFmtId="43" fontId="17" fillId="4" borderId="1" xfId="1" applyFont="1" applyFill="1" applyBorder="1" applyAlignment="1">
      <alignment horizontal="right" vertical="top" wrapText="1"/>
    </xf>
    <xf numFmtId="164" fontId="19" fillId="2" borderId="1" xfId="0" applyNumberFormat="1" applyFont="1" applyFill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7" fillId="0" borderId="0" xfId="0" applyFont="1"/>
    <xf numFmtId="4" fontId="19" fillId="0" borderId="9" xfId="0" applyNumberFormat="1" applyFont="1" applyBorder="1"/>
    <xf numFmtId="4" fontId="19" fillId="2" borderId="9" xfId="0" applyNumberFormat="1" applyFont="1" applyFill="1" applyBorder="1"/>
    <xf numFmtId="0" fontId="17" fillId="0" borderId="9" xfId="0" applyFont="1" applyBorder="1"/>
    <xf numFmtId="0" fontId="17" fillId="0" borderId="10" xfId="0" applyFont="1" applyBorder="1" applyAlignment="1">
      <alignment wrapText="1"/>
    </xf>
    <xf numFmtId="0" fontId="17" fillId="0" borderId="2" xfId="0" applyFont="1" applyBorder="1"/>
    <xf numFmtId="0" fontId="17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3" fontId="17" fillId="0" borderId="0" xfId="1" applyFont="1"/>
    <xf numFmtId="0" fontId="17" fillId="0" borderId="0" xfId="0" applyFont="1" applyAlignment="1">
      <alignment wrapText="1"/>
    </xf>
    <xf numFmtId="0" fontId="19" fillId="0" borderId="6" xfId="0" applyFont="1" applyBorder="1" applyAlignment="1">
      <alignment horizontal="right" vertical="center" wrapText="1"/>
    </xf>
    <xf numFmtId="0" fontId="19" fillId="4" borderId="8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left"/>
    </xf>
    <xf numFmtId="0" fontId="12" fillId="0" borderId="15" xfId="0" applyFont="1" applyBorder="1"/>
    <xf numFmtId="0" fontId="7" fillId="0" borderId="0" xfId="0" applyFont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43" fontId="19" fillId="4" borderId="14" xfId="1" applyFont="1" applyFill="1" applyBorder="1" applyAlignment="1">
      <alignment horizontal="center" vertical="center" wrapText="1"/>
    </xf>
    <xf numFmtId="43" fontId="19" fillId="4" borderId="16" xfId="1" applyFont="1" applyFill="1" applyBorder="1" applyAlignment="1">
      <alignment horizontal="center" vertical="center" wrapText="1"/>
    </xf>
    <xf numFmtId="43" fontId="19" fillId="4" borderId="15" xfId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43" fontId="19" fillId="0" borderId="4" xfId="1" applyFont="1" applyBorder="1" applyAlignment="1">
      <alignment horizontal="center"/>
    </xf>
    <xf numFmtId="43" fontId="19" fillId="0" borderId="5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1:M40"/>
  <sheetViews>
    <sheetView tabSelected="1" topLeftCell="B1" zoomScale="60" zoomScaleNormal="60" zoomScaleSheetLayoutView="70" workbookViewId="0">
      <selection activeCell="C12" sqref="C12"/>
    </sheetView>
  </sheetViews>
  <sheetFormatPr defaultColWidth="8.85546875" defaultRowHeight="15" x14ac:dyDescent="0.2"/>
  <cols>
    <col min="1" max="1" width="51.140625" style="5" customWidth="1"/>
    <col min="2" max="2" width="61.140625" style="2" customWidth="1"/>
    <col min="3" max="4" width="18.5703125" style="3" customWidth="1"/>
    <col min="5" max="5" width="15.28515625" style="4" customWidth="1"/>
    <col min="6" max="6" width="17.140625" style="4" customWidth="1"/>
    <col min="7" max="7" width="27.42578125" style="4" customWidth="1"/>
    <col min="8" max="16384" width="8.85546875" style="5"/>
  </cols>
  <sheetData>
    <row r="1" spans="2:7" ht="15.75" x14ac:dyDescent="0.25">
      <c r="B1" s="136" t="s">
        <v>85</v>
      </c>
      <c r="C1" s="136"/>
      <c r="D1" s="136"/>
      <c r="E1" s="136"/>
      <c r="F1" s="136"/>
      <c r="G1" s="136"/>
    </row>
    <row r="2" spans="2:7" ht="15.75" x14ac:dyDescent="0.25">
      <c r="B2" s="136" t="s">
        <v>47</v>
      </c>
      <c r="C2" s="136"/>
      <c r="D2" s="136"/>
      <c r="E2" s="136"/>
      <c r="F2" s="136"/>
      <c r="G2" s="136"/>
    </row>
    <row r="4" spans="2:7" ht="15.75" x14ac:dyDescent="0.25">
      <c r="B4" s="1"/>
    </row>
    <row r="5" spans="2:7" x14ac:dyDescent="0.2">
      <c r="B5" s="2" t="s">
        <v>2</v>
      </c>
    </row>
    <row r="6" spans="2:7" x14ac:dyDescent="0.2">
      <c r="B6" s="2" t="s">
        <v>1</v>
      </c>
    </row>
    <row r="7" spans="2:7" x14ac:dyDescent="0.2">
      <c r="B7" s="2" t="s">
        <v>39</v>
      </c>
    </row>
    <row r="8" spans="2:7" x14ac:dyDescent="0.2">
      <c r="B8" s="2" t="s">
        <v>86</v>
      </c>
      <c r="C8" s="55" t="s">
        <v>14</v>
      </c>
    </row>
    <row r="9" spans="2:7" x14ac:dyDescent="0.2">
      <c r="B9" s="2" t="s">
        <v>12</v>
      </c>
      <c r="C9" s="55" t="s">
        <v>13</v>
      </c>
    </row>
    <row r="10" spans="2:7" x14ac:dyDescent="0.2">
      <c r="B10" s="2" t="s">
        <v>3</v>
      </c>
      <c r="C10" s="55" t="s">
        <v>88</v>
      </c>
    </row>
    <row r="11" spans="2:7" x14ac:dyDescent="0.2">
      <c r="B11" s="2" t="s">
        <v>4</v>
      </c>
      <c r="C11" s="134">
        <v>42950</v>
      </c>
    </row>
    <row r="12" spans="2:7" ht="15.75" thickBot="1" x14ac:dyDescent="0.25"/>
    <row r="13" spans="2:7" ht="15.75" x14ac:dyDescent="0.25">
      <c r="B13" s="140" t="s">
        <v>0</v>
      </c>
      <c r="C13" s="137" t="s">
        <v>19</v>
      </c>
      <c r="D13" s="138"/>
      <c r="E13" s="138"/>
      <c r="F13" s="138"/>
      <c r="G13" s="139"/>
    </row>
    <row r="14" spans="2:7" ht="49.5" customHeight="1" x14ac:dyDescent="0.2">
      <c r="B14" s="141"/>
      <c r="C14" s="144" t="s">
        <v>20</v>
      </c>
      <c r="D14" s="143" t="s">
        <v>36</v>
      </c>
      <c r="E14" s="145" t="s">
        <v>48</v>
      </c>
      <c r="F14" s="145"/>
      <c r="G14" s="142" t="s">
        <v>45</v>
      </c>
    </row>
    <row r="15" spans="2:7" ht="49.5" customHeight="1" x14ac:dyDescent="0.2">
      <c r="B15" s="141"/>
      <c r="C15" s="144"/>
      <c r="D15" s="143"/>
      <c r="E15" s="6" t="s">
        <v>15</v>
      </c>
      <c r="F15" s="6" t="s">
        <v>16</v>
      </c>
      <c r="G15" s="142"/>
    </row>
    <row r="16" spans="2:7" ht="15.75" x14ac:dyDescent="0.25">
      <c r="B16" s="7" t="s">
        <v>9</v>
      </c>
      <c r="C16" s="9"/>
      <c r="D16" s="10"/>
      <c r="E16" s="11"/>
      <c r="F16" s="11"/>
      <c r="G16" s="12"/>
    </row>
    <row r="17" spans="2:13" x14ac:dyDescent="0.2">
      <c r="B17" s="13" t="s">
        <v>21</v>
      </c>
      <c r="C17" s="14">
        <v>144000</v>
      </c>
      <c r="D17" s="15">
        <v>144000</v>
      </c>
      <c r="E17" s="11"/>
      <c r="F17" s="16"/>
      <c r="G17" s="12"/>
    </row>
    <row r="18" spans="2:13" ht="15.75" x14ac:dyDescent="0.25">
      <c r="B18" s="17" t="s">
        <v>7</v>
      </c>
      <c r="C18" s="18">
        <v>144000</v>
      </c>
      <c r="D18" s="20">
        <f>SUM(D17:D17)</f>
        <v>144000</v>
      </c>
      <c r="E18" s="11"/>
      <c r="F18" s="19"/>
      <c r="G18" s="12"/>
    </row>
    <row r="19" spans="2:13" x14ac:dyDescent="0.2">
      <c r="B19" s="21"/>
      <c r="C19" s="9"/>
      <c r="D19" s="10"/>
      <c r="E19" s="11"/>
      <c r="F19" s="19"/>
      <c r="G19" s="12"/>
    </row>
    <row r="20" spans="2:13" ht="15.75" x14ac:dyDescent="0.25">
      <c r="B20" s="7" t="s">
        <v>10</v>
      </c>
      <c r="C20" s="9"/>
      <c r="D20" s="10"/>
      <c r="E20" s="11"/>
      <c r="F20" s="19"/>
      <c r="G20" s="12"/>
      <c r="M20" s="23"/>
    </row>
    <row r="21" spans="2:13" ht="33.75" customHeight="1" x14ac:dyDescent="0.2">
      <c r="B21" s="13" t="s">
        <v>22</v>
      </c>
      <c r="C21" s="26">
        <v>287136</v>
      </c>
      <c r="D21" s="27">
        <v>406776</v>
      </c>
      <c r="E21" s="25" t="s">
        <v>41</v>
      </c>
      <c r="F21" s="25" t="s">
        <v>23</v>
      </c>
      <c r="G21" s="28" t="s">
        <v>40</v>
      </c>
    </row>
    <row r="22" spans="2:13" ht="30" x14ac:dyDescent="0.2">
      <c r="B22" s="29" t="s">
        <v>24</v>
      </c>
      <c r="C22" s="26">
        <v>80000</v>
      </c>
      <c r="D22" s="27">
        <v>60982.16</v>
      </c>
      <c r="E22" s="25" t="s">
        <v>25</v>
      </c>
      <c r="F22" s="30" t="s">
        <v>26</v>
      </c>
      <c r="G22" s="28" t="s">
        <v>40</v>
      </c>
    </row>
    <row r="23" spans="2:13" x14ac:dyDescent="0.2">
      <c r="B23" s="29" t="s">
        <v>27</v>
      </c>
      <c r="C23" s="31">
        <v>10000</v>
      </c>
      <c r="D23" s="32">
        <v>10000</v>
      </c>
      <c r="E23" s="25"/>
      <c r="F23" s="33"/>
      <c r="G23" s="28" t="s">
        <v>87</v>
      </c>
    </row>
    <row r="24" spans="2:13" ht="30" x14ac:dyDescent="0.2">
      <c r="B24" s="29" t="s">
        <v>28</v>
      </c>
      <c r="C24" s="26">
        <v>10000</v>
      </c>
      <c r="D24" s="27">
        <v>0</v>
      </c>
      <c r="E24" s="25" t="s">
        <v>42</v>
      </c>
      <c r="F24" s="30" t="s">
        <v>17</v>
      </c>
      <c r="G24" s="28" t="s">
        <v>40</v>
      </c>
    </row>
    <row r="25" spans="2:13" ht="30" x14ac:dyDescent="0.2">
      <c r="B25" s="29" t="s">
        <v>30</v>
      </c>
      <c r="C25" s="26">
        <v>50000</v>
      </c>
      <c r="D25" s="27">
        <f>522136-512312.16</f>
        <v>9823.8400000000256</v>
      </c>
      <c r="E25" s="25" t="s">
        <v>31</v>
      </c>
      <c r="F25" s="25" t="s">
        <v>32</v>
      </c>
      <c r="G25" s="28" t="s">
        <v>40</v>
      </c>
    </row>
    <row r="26" spans="2:13" ht="30" x14ac:dyDescent="0.2">
      <c r="B26" s="29" t="s">
        <v>33</v>
      </c>
      <c r="C26" s="26">
        <v>50000</v>
      </c>
      <c r="D26" s="27">
        <v>0</v>
      </c>
      <c r="E26" s="25" t="s">
        <v>43</v>
      </c>
      <c r="F26" s="30" t="s">
        <v>17</v>
      </c>
      <c r="G26" s="28" t="s">
        <v>40</v>
      </c>
    </row>
    <row r="27" spans="2:13" ht="30" x14ac:dyDescent="0.2">
      <c r="B27" s="29" t="s">
        <v>34</v>
      </c>
      <c r="C27" s="26">
        <v>35000</v>
      </c>
      <c r="D27" s="27">
        <v>34554</v>
      </c>
      <c r="E27" s="25" t="s">
        <v>44</v>
      </c>
      <c r="F27" s="30" t="s">
        <v>35</v>
      </c>
      <c r="G27" s="28" t="s">
        <v>40</v>
      </c>
    </row>
    <row r="28" spans="2:13" ht="15.75" x14ac:dyDescent="0.25">
      <c r="B28" s="17" t="s">
        <v>6</v>
      </c>
      <c r="C28" s="34">
        <f>SUM(C21:C27)</f>
        <v>522136</v>
      </c>
      <c r="D28" s="20">
        <f>SUM(D21:D27)</f>
        <v>522136.00000000006</v>
      </c>
      <c r="E28" s="11"/>
      <c r="F28" s="19"/>
      <c r="G28" s="12"/>
    </row>
    <row r="29" spans="2:13" ht="15.75" x14ac:dyDescent="0.25">
      <c r="B29" s="17"/>
      <c r="C29" s="9"/>
      <c r="D29" s="10"/>
      <c r="E29" s="11"/>
      <c r="F29" s="19"/>
      <c r="G29" s="12"/>
    </row>
    <row r="30" spans="2:13" ht="15.75" x14ac:dyDescent="0.25">
      <c r="B30" s="7" t="s">
        <v>11</v>
      </c>
      <c r="C30" s="9"/>
      <c r="D30" s="10"/>
      <c r="E30" s="11"/>
      <c r="F30" s="19"/>
      <c r="G30" s="12"/>
    </row>
    <row r="31" spans="2:13" ht="15.75" x14ac:dyDescent="0.25">
      <c r="B31" s="17" t="s">
        <v>5</v>
      </c>
      <c r="C31" s="35"/>
      <c r="D31" s="36"/>
      <c r="E31" s="37"/>
      <c r="F31" s="38"/>
      <c r="G31" s="12"/>
    </row>
    <row r="32" spans="2:13" ht="15.75" x14ac:dyDescent="0.25">
      <c r="B32" s="17"/>
      <c r="C32" s="9"/>
      <c r="D32" s="39"/>
      <c r="E32" s="37"/>
      <c r="F32" s="38"/>
      <c r="G32" s="12"/>
    </row>
    <row r="33" spans="2:7" ht="15.75" thickBot="1" x14ac:dyDescent="0.25">
      <c r="B33" s="40" t="s">
        <v>8</v>
      </c>
      <c r="C33" s="41">
        <f>SUM(C28,C18)</f>
        <v>666136</v>
      </c>
      <c r="D33" s="42">
        <f>SUM(D31,D28,D18)</f>
        <v>666136</v>
      </c>
      <c r="E33" s="43"/>
      <c r="F33" s="44"/>
      <c r="G33" s="45"/>
    </row>
    <row r="34" spans="2:7" x14ac:dyDescent="0.2">
      <c r="B34" s="46"/>
      <c r="C34" s="47"/>
      <c r="D34" s="48"/>
      <c r="E34" s="49"/>
      <c r="F34" s="50"/>
      <c r="G34" s="49"/>
    </row>
    <row r="35" spans="2:7" ht="15.75" x14ac:dyDescent="0.25">
      <c r="B35" s="51" t="s">
        <v>37</v>
      </c>
      <c r="C35" s="52"/>
      <c r="D35" s="10"/>
      <c r="E35" s="37"/>
      <c r="F35" s="38"/>
      <c r="G35" s="37"/>
    </row>
    <row r="36" spans="2:7" ht="15.75" x14ac:dyDescent="0.25">
      <c r="B36" s="53" t="s">
        <v>38</v>
      </c>
      <c r="C36" s="10"/>
      <c r="D36" s="10"/>
      <c r="E36" s="37"/>
      <c r="F36" s="38"/>
      <c r="G36" s="37"/>
    </row>
    <row r="37" spans="2:7" x14ac:dyDescent="0.2">
      <c r="B37" s="8"/>
      <c r="C37" s="10"/>
      <c r="D37" s="10"/>
      <c r="E37" s="37"/>
      <c r="F37" s="38"/>
      <c r="G37" s="37"/>
    </row>
    <row r="38" spans="2:7" ht="18" x14ac:dyDescent="0.2">
      <c r="B38" s="54"/>
      <c r="C38" s="10"/>
      <c r="D38" s="10"/>
      <c r="E38" s="37"/>
      <c r="F38" s="38"/>
      <c r="G38" s="37"/>
    </row>
    <row r="39" spans="2:7" ht="18" x14ac:dyDescent="0.2">
      <c r="B39" s="54"/>
      <c r="C39" s="10"/>
      <c r="D39" s="10"/>
      <c r="E39" s="37"/>
      <c r="F39" s="38"/>
      <c r="G39" s="37"/>
    </row>
    <row r="40" spans="2:7" x14ac:dyDescent="0.2">
      <c r="B40" s="135" t="s">
        <v>46</v>
      </c>
      <c r="C40" s="10"/>
      <c r="D40" s="10"/>
      <c r="E40" s="37"/>
      <c r="F40" s="38"/>
      <c r="G40" s="37"/>
    </row>
  </sheetData>
  <mergeCells count="8">
    <mergeCell ref="B1:G1"/>
    <mergeCell ref="B2:G2"/>
    <mergeCell ref="C13:G13"/>
    <mergeCell ref="B13:B15"/>
    <mergeCell ref="G14:G15"/>
    <mergeCell ref="D14:D15"/>
    <mergeCell ref="C14:C15"/>
    <mergeCell ref="E14:F14"/>
  </mergeCells>
  <phoneticPr fontId="2" type="noConversion"/>
  <pageMargins left="2.06" right="0.25" top="0.75" bottom="0.75" header="0.3" footer="0.3"/>
  <pageSetup paperSize="258" scale="54" fitToHeight="0" orientation="landscape" horizontalDpi="4294967293" verticalDpi="4294967293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K39"/>
  <sheetViews>
    <sheetView view="pageBreakPreview" zoomScale="80" zoomScaleNormal="100" zoomScaleSheetLayoutView="80" workbookViewId="0">
      <selection activeCell="H40" sqref="H40"/>
    </sheetView>
  </sheetViews>
  <sheetFormatPr defaultRowHeight="15.75" x14ac:dyDescent="0.25"/>
  <cols>
    <col min="1" max="1" width="38.85546875" style="126" customWidth="1"/>
    <col min="2" max="2" width="16.42578125" style="111" bestFit="1" customWidth="1"/>
    <col min="3" max="3" width="16.7109375" style="111" customWidth="1"/>
    <col min="4" max="4" width="12" style="111" customWidth="1"/>
    <col min="5" max="5" width="12.5703125" style="111" customWidth="1"/>
    <col min="6" max="6" width="18.42578125" style="111" customWidth="1"/>
    <col min="7" max="7" width="18" style="111" customWidth="1"/>
    <col min="8" max="8" width="19.85546875" style="111" customWidth="1"/>
    <col min="9" max="9" width="14.28515625" style="111" bestFit="1" customWidth="1"/>
    <col min="10" max="10" width="12.42578125" style="131" customWidth="1"/>
    <col min="11" max="11" width="27.7109375" style="120" customWidth="1"/>
    <col min="12" max="16384" width="9.140625" style="111"/>
  </cols>
  <sheetData>
    <row r="1" spans="1:11" x14ac:dyDescent="0.25">
      <c r="A1" s="146" t="s">
        <v>83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x14ac:dyDescent="0.25">
      <c r="A2" s="146" t="s">
        <v>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6.5" thickBo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52" t="s">
        <v>0</v>
      </c>
      <c r="B4" s="154" t="s">
        <v>18</v>
      </c>
      <c r="C4" s="154"/>
      <c r="D4" s="154"/>
      <c r="E4" s="154"/>
      <c r="F4" s="154"/>
      <c r="G4" s="155" t="s">
        <v>19</v>
      </c>
      <c r="H4" s="155"/>
      <c r="I4" s="155"/>
      <c r="J4" s="155"/>
      <c r="K4" s="156"/>
    </row>
    <row r="5" spans="1:11" ht="32.25" customHeight="1" x14ac:dyDescent="0.25">
      <c r="A5" s="153"/>
      <c r="B5" s="157" t="s">
        <v>20</v>
      </c>
      <c r="C5" s="158" t="s">
        <v>63</v>
      </c>
      <c r="D5" s="147" t="s">
        <v>48</v>
      </c>
      <c r="E5" s="147"/>
      <c r="F5" s="158" t="s">
        <v>45</v>
      </c>
      <c r="G5" s="157" t="s">
        <v>20</v>
      </c>
      <c r="H5" s="158" t="s">
        <v>63</v>
      </c>
      <c r="I5" s="147" t="s">
        <v>48</v>
      </c>
      <c r="J5" s="147"/>
      <c r="K5" s="148" t="s">
        <v>45</v>
      </c>
    </row>
    <row r="6" spans="1:11" x14ac:dyDescent="0.25">
      <c r="A6" s="153"/>
      <c r="B6" s="157"/>
      <c r="C6" s="158"/>
      <c r="D6" s="63" t="s">
        <v>15</v>
      </c>
      <c r="E6" s="63" t="s">
        <v>16</v>
      </c>
      <c r="F6" s="158"/>
      <c r="G6" s="157"/>
      <c r="H6" s="158"/>
      <c r="I6" s="63" t="s">
        <v>15</v>
      </c>
      <c r="J6" s="63" t="s">
        <v>16</v>
      </c>
      <c r="K6" s="148"/>
    </row>
    <row r="7" spans="1:11" x14ac:dyDescent="0.25">
      <c r="A7" s="95" t="s">
        <v>49</v>
      </c>
      <c r="B7" s="65"/>
      <c r="C7" s="65"/>
      <c r="D7" s="76"/>
      <c r="E7" s="65"/>
      <c r="F7" s="66"/>
      <c r="G7" s="66"/>
      <c r="H7" s="76"/>
      <c r="I7" s="76"/>
      <c r="J7" s="128"/>
      <c r="K7" s="93"/>
    </row>
    <row r="8" spans="1:11" x14ac:dyDescent="0.25">
      <c r="A8" s="95" t="s">
        <v>71</v>
      </c>
      <c r="B8" s="67"/>
      <c r="C8" s="67"/>
      <c r="D8" s="76"/>
      <c r="E8" s="67"/>
      <c r="F8" s="64"/>
      <c r="G8" s="64"/>
      <c r="H8" s="76"/>
      <c r="I8" s="76"/>
      <c r="J8" s="128"/>
      <c r="K8" s="93"/>
    </row>
    <row r="9" spans="1:11" x14ac:dyDescent="0.25">
      <c r="A9" s="96" t="s">
        <v>50</v>
      </c>
      <c r="B9" s="65"/>
      <c r="C9" s="65"/>
      <c r="D9" s="77"/>
      <c r="E9" s="65"/>
      <c r="F9" s="65"/>
      <c r="G9" s="66"/>
      <c r="H9" s="76"/>
      <c r="I9" s="76"/>
      <c r="J9" s="128"/>
      <c r="K9" s="93"/>
    </row>
    <row r="10" spans="1:11" x14ac:dyDescent="0.25">
      <c r="A10" s="94" t="s">
        <v>51</v>
      </c>
      <c r="B10" s="68">
        <v>144000</v>
      </c>
      <c r="C10" s="68">
        <v>144000</v>
      </c>
      <c r="D10" s="77"/>
      <c r="E10" s="68"/>
      <c r="F10" s="68"/>
      <c r="G10" s="69">
        <v>144000</v>
      </c>
      <c r="H10" s="69">
        <v>144000</v>
      </c>
      <c r="I10" s="76"/>
      <c r="J10" s="128"/>
      <c r="K10" s="93"/>
    </row>
    <row r="11" spans="1:11" x14ac:dyDescent="0.25">
      <c r="A11" s="121" t="s">
        <v>52</v>
      </c>
      <c r="B11" s="70">
        <v>144000</v>
      </c>
      <c r="C11" s="70">
        <v>144000</v>
      </c>
      <c r="D11" s="77"/>
      <c r="E11" s="71"/>
      <c r="F11" s="71"/>
      <c r="G11" s="72">
        <v>144000</v>
      </c>
      <c r="H11" s="72">
        <v>144000</v>
      </c>
      <c r="I11" s="76"/>
      <c r="J11" s="128"/>
      <c r="K11" s="93"/>
    </row>
    <row r="12" spans="1:11" ht="18.75" x14ac:dyDescent="0.25">
      <c r="A12" s="95" t="s">
        <v>72</v>
      </c>
      <c r="B12" s="67"/>
      <c r="C12" s="67"/>
      <c r="D12" s="77"/>
      <c r="E12" s="67"/>
      <c r="F12" s="67"/>
      <c r="G12" s="64"/>
      <c r="H12" s="76"/>
      <c r="I12" s="76"/>
      <c r="J12" s="128"/>
      <c r="K12" s="93"/>
    </row>
    <row r="13" spans="1:11" ht="94.5" x14ac:dyDescent="0.25">
      <c r="A13" s="94" t="s">
        <v>53</v>
      </c>
      <c r="B13" s="68">
        <v>70000</v>
      </c>
      <c r="C13" s="68">
        <v>70000</v>
      </c>
      <c r="D13" s="77"/>
      <c r="E13" s="68"/>
      <c r="F13" s="73"/>
      <c r="G13" s="89" t="s">
        <v>29</v>
      </c>
      <c r="H13" s="89" t="s">
        <v>29</v>
      </c>
      <c r="I13" s="76"/>
      <c r="J13" s="128"/>
      <c r="K13" s="93"/>
    </row>
    <row r="14" spans="1:11" ht="105" customHeight="1" x14ac:dyDescent="0.25">
      <c r="A14" s="94" t="s">
        <v>54</v>
      </c>
      <c r="B14" s="82">
        <v>624864</v>
      </c>
      <c r="C14" s="82">
        <v>624864</v>
      </c>
      <c r="D14" s="83"/>
      <c r="E14" s="84"/>
      <c r="F14" s="85"/>
      <c r="G14" s="90" t="s">
        <v>29</v>
      </c>
      <c r="H14" s="90" t="s">
        <v>29</v>
      </c>
      <c r="I14" s="76"/>
      <c r="J14" s="128"/>
      <c r="K14" s="93"/>
    </row>
    <row r="15" spans="1:11" ht="87" customHeight="1" x14ac:dyDescent="0.25">
      <c r="A15" s="94" t="s">
        <v>55</v>
      </c>
      <c r="B15" s="82">
        <v>460000</v>
      </c>
      <c r="C15" s="82">
        <v>460000</v>
      </c>
      <c r="D15" s="83"/>
      <c r="E15" s="84"/>
      <c r="F15" s="85"/>
      <c r="G15" s="91" t="s">
        <v>29</v>
      </c>
      <c r="H15" s="91" t="s">
        <v>29</v>
      </c>
      <c r="I15" s="76"/>
      <c r="J15" s="128"/>
      <c r="K15" s="93"/>
    </row>
    <row r="16" spans="1:11" x14ac:dyDescent="0.25">
      <c r="A16" s="121" t="s">
        <v>56</v>
      </c>
      <c r="B16" s="74">
        <f>SUM(B13:B15)</f>
        <v>1154864</v>
      </c>
      <c r="C16" s="74">
        <f>SUM(C13:C15)</f>
        <v>1154864</v>
      </c>
      <c r="D16" s="77"/>
      <c r="E16" s="86"/>
      <c r="F16" s="87"/>
      <c r="G16" s="92" t="s">
        <v>29</v>
      </c>
      <c r="H16" s="92" t="s">
        <v>29</v>
      </c>
      <c r="I16" s="76"/>
      <c r="J16" s="128"/>
      <c r="K16" s="93"/>
    </row>
    <row r="17" spans="1:11" ht="31.5" x14ac:dyDescent="0.25">
      <c r="A17" s="95" t="s">
        <v>57</v>
      </c>
      <c r="B17" s="67"/>
      <c r="C17" s="67"/>
      <c r="D17" s="77"/>
      <c r="E17" s="67"/>
      <c r="F17" s="67"/>
      <c r="G17" s="64"/>
      <c r="H17" s="76"/>
      <c r="I17" s="76"/>
      <c r="J17" s="128"/>
      <c r="K17" s="93"/>
    </row>
    <row r="18" spans="1:11" ht="18.75" x14ac:dyDescent="0.25">
      <c r="A18" s="96" t="s">
        <v>73</v>
      </c>
      <c r="B18" s="56">
        <v>143568</v>
      </c>
      <c r="C18" s="56">
        <v>143568</v>
      </c>
      <c r="D18" s="77"/>
      <c r="E18" s="56"/>
      <c r="F18" s="56"/>
      <c r="G18" s="56">
        <v>143568</v>
      </c>
      <c r="H18" s="56">
        <v>143568</v>
      </c>
      <c r="I18" s="76"/>
      <c r="J18" s="128"/>
      <c r="K18" s="93"/>
    </row>
    <row r="19" spans="1:11" ht="135.75" customHeight="1" x14ac:dyDescent="0.25">
      <c r="A19" s="96" t="s">
        <v>66</v>
      </c>
      <c r="B19" s="81" t="s">
        <v>29</v>
      </c>
      <c r="C19" s="81" t="s">
        <v>29</v>
      </c>
      <c r="D19" s="77"/>
      <c r="E19" s="56"/>
      <c r="F19" s="56"/>
      <c r="G19" s="57" t="s">
        <v>29</v>
      </c>
      <c r="H19" s="58">
        <v>153020</v>
      </c>
      <c r="I19" s="58">
        <v>153020</v>
      </c>
      <c r="J19" s="127" t="s">
        <v>64</v>
      </c>
      <c r="K19" s="97" t="s">
        <v>82</v>
      </c>
    </row>
    <row r="20" spans="1:11" ht="232.5" customHeight="1" x14ac:dyDescent="0.25">
      <c r="A20" s="94" t="s">
        <v>75</v>
      </c>
      <c r="B20" s="56">
        <v>100000</v>
      </c>
      <c r="C20" s="56">
        <v>100000</v>
      </c>
      <c r="D20" s="77"/>
      <c r="E20" s="56"/>
      <c r="F20" s="56"/>
      <c r="G20" s="59">
        <v>100000</v>
      </c>
      <c r="H20" s="78" t="s">
        <v>29</v>
      </c>
      <c r="I20" s="79">
        <v>100000</v>
      </c>
      <c r="J20" s="127" t="s">
        <v>65</v>
      </c>
      <c r="K20" s="132" t="s">
        <v>67</v>
      </c>
    </row>
    <row r="21" spans="1:11" ht="63" x14ac:dyDescent="0.25">
      <c r="A21" s="96" t="s">
        <v>81</v>
      </c>
      <c r="B21" s="56">
        <v>50000</v>
      </c>
      <c r="C21" s="56">
        <v>50000</v>
      </c>
      <c r="D21" s="77"/>
      <c r="E21" s="56"/>
      <c r="F21" s="56"/>
      <c r="G21" s="59">
        <v>50000</v>
      </c>
      <c r="H21" s="59">
        <v>50000</v>
      </c>
      <c r="I21" s="76"/>
      <c r="J21" s="128"/>
      <c r="K21" s="93"/>
    </row>
    <row r="22" spans="1:11" ht="69" customHeight="1" x14ac:dyDescent="0.25">
      <c r="A22" s="94" t="s">
        <v>76</v>
      </c>
      <c r="B22" s="56">
        <v>20000</v>
      </c>
      <c r="C22" s="56">
        <v>20000</v>
      </c>
      <c r="D22" s="77"/>
      <c r="E22" s="56"/>
      <c r="F22" s="56"/>
      <c r="G22" s="59">
        <v>20000</v>
      </c>
      <c r="H22" s="59">
        <v>20000</v>
      </c>
      <c r="I22" s="76"/>
      <c r="J22" s="128"/>
      <c r="K22" s="93"/>
    </row>
    <row r="23" spans="1:11" ht="66" customHeight="1" x14ac:dyDescent="0.25">
      <c r="A23" s="94" t="s">
        <v>58</v>
      </c>
      <c r="B23" s="56">
        <v>20000</v>
      </c>
      <c r="C23" s="56">
        <v>20000</v>
      </c>
      <c r="D23" s="77"/>
      <c r="E23" s="56"/>
      <c r="F23" s="56"/>
      <c r="G23" s="60">
        <v>20000</v>
      </c>
      <c r="H23" s="58">
        <f>G23-I23</f>
        <v>16980</v>
      </c>
      <c r="I23" s="58">
        <v>3020</v>
      </c>
      <c r="J23" s="80" t="s">
        <v>70</v>
      </c>
      <c r="K23" s="132" t="s">
        <v>69</v>
      </c>
    </row>
    <row r="24" spans="1:11" ht="75.75" customHeight="1" x14ac:dyDescent="0.25">
      <c r="A24" s="94" t="s">
        <v>79</v>
      </c>
      <c r="B24" s="56">
        <v>50000</v>
      </c>
      <c r="C24" s="56">
        <v>50000</v>
      </c>
      <c r="D24" s="77"/>
      <c r="E24" s="56"/>
      <c r="F24" s="56"/>
      <c r="G24" s="59">
        <v>50000</v>
      </c>
      <c r="H24" s="59">
        <v>50000</v>
      </c>
      <c r="I24" s="76"/>
      <c r="J24" s="128"/>
      <c r="K24" s="93"/>
    </row>
    <row r="25" spans="1:11" ht="78.75" x14ac:dyDescent="0.25">
      <c r="A25" s="94" t="s">
        <v>80</v>
      </c>
      <c r="B25" s="56">
        <v>10000</v>
      </c>
      <c r="C25" s="56">
        <v>10000</v>
      </c>
      <c r="D25" s="77"/>
      <c r="E25" s="56"/>
      <c r="F25" s="56"/>
      <c r="G25" s="59">
        <v>10000</v>
      </c>
      <c r="H25" s="59">
        <v>10000</v>
      </c>
      <c r="I25" s="76"/>
      <c r="J25" s="128"/>
      <c r="K25" s="93"/>
    </row>
    <row r="26" spans="1:11" ht="84.75" customHeight="1" x14ac:dyDescent="0.25">
      <c r="A26" s="94" t="s">
        <v>59</v>
      </c>
      <c r="B26" s="75">
        <v>100000</v>
      </c>
      <c r="C26" s="75">
        <v>100000</v>
      </c>
      <c r="D26" s="77"/>
      <c r="E26" s="75"/>
      <c r="F26" s="75"/>
      <c r="G26" s="61">
        <v>100000</v>
      </c>
      <c r="H26" s="79">
        <v>50000</v>
      </c>
      <c r="I26" s="57">
        <v>50000</v>
      </c>
      <c r="J26" s="127" t="s">
        <v>68</v>
      </c>
      <c r="K26" s="132" t="s">
        <v>69</v>
      </c>
    </row>
    <row r="27" spans="1:11" ht="93" customHeight="1" x14ac:dyDescent="0.25">
      <c r="A27" s="94" t="s">
        <v>60</v>
      </c>
      <c r="B27" s="56">
        <v>5000</v>
      </c>
      <c r="C27" s="56">
        <v>5000</v>
      </c>
      <c r="D27" s="77"/>
      <c r="E27" s="56"/>
      <c r="F27" s="56"/>
      <c r="G27" s="59">
        <v>5000</v>
      </c>
      <c r="H27" s="59">
        <v>5000</v>
      </c>
      <c r="I27" s="76"/>
      <c r="J27" s="128"/>
      <c r="K27" s="93"/>
    </row>
    <row r="28" spans="1:11" ht="162.75" customHeight="1" x14ac:dyDescent="0.25">
      <c r="A28" s="96" t="s">
        <v>78</v>
      </c>
      <c r="B28" s="56">
        <v>20000</v>
      </c>
      <c r="C28" s="56">
        <v>20000</v>
      </c>
      <c r="D28" s="77"/>
      <c r="E28" s="56"/>
      <c r="F28" s="56"/>
      <c r="G28" s="56">
        <v>20000</v>
      </c>
      <c r="H28" s="56">
        <v>20000</v>
      </c>
      <c r="I28" s="76"/>
      <c r="J28" s="128"/>
      <c r="K28" s="93"/>
    </row>
    <row r="29" spans="1:11" ht="46.5" customHeight="1" x14ac:dyDescent="0.25">
      <c r="A29" s="94" t="s">
        <v>77</v>
      </c>
      <c r="B29" s="59">
        <v>10000</v>
      </c>
      <c r="C29" s="59">
        <v>10000</v>
      </c>
      <c r="D29" s="77"/>
      <c r="E29" s="56"/>
      <c r="F29" s="56"/>
      <c r="G29" s="59">
        <v>10000</v>
      </c>
      <c r="H29" s="59">
        <v>10000</v>
      </c>
      <c r="I29" s="76"/>
      <c r="J29" s="128"/>
      <c r="K29" s="93"/>
    </row>
    <row r="30" spans="1:11" x14ac:dyDescent="0.25">
      <c r="A30" s="121" t="s">
        <v>61</v>
      </c>
      <c r="B30" s="74">
        <f>SUM(B18:B29)</f>
        <v>528568</v>
      </c>
      <c r="C30" s="74">
        <f>SUM(C17:C29)</f>
        <v>528568</v>
      </c>
      <c r="D30" s="77"/>
      <c r="E30" s="86"/>
      <c r="F30" s="86"/>
      <c r="G30" s="62">
        <f>SUM(G17:G29)</f>
        <v>528568</v>
      </c>
      <c r="H30" s="88">
        <f>SUM(H17:H29)</f>
        <v>528568</v>
      </c>
      <c r="I30" s="76"/>
      <c r="J30" s="128"/>
      <c r="K30" s="93"/>
    </row>
    <row r="31" spans="1:11" x14ac:dyDescent="0.25">
      <c r="A31" s="121"/>
      <c r="B31" s="98"/>
      <c r="C31" s="99"/>
      <c r="D31" s="86"/>
      <c r="E31" s="86"/>
      <c r="F31" s="86"/>
      <c r="G31" s="76"/>
      <c r="H31" s="76"/>
      <c r="I31" s="76"/>
      <c r="J31" s="128"/>
      <c r="K31" s="93"/>
    </row>
    <row r="32" spans="1:11" ht="16.5" thickBot="1" x14ac:dyDescent="0.3">
      <c r="A32" s="122" t="s">
        <v>62</v>
      </c>
      <c r="B32" s="100">
        <f>SUM(B30,B16,B11)</f>
        <v>1827432</v>
      </c>
      <c r="C32" s="101">
        <f>SUM(C11,C16,C30)</f>
        <v>1827432</v>
      </c>
      <c r="D32" s="102"/>
      <c r="E32" s="102"/>
      <c r="F32" s="102"/>
      <c r="G32" s="112">
        <f>SUM(G11,G30)</f>
        <v>672568</v>
      </c>
      <c r="H32" s="113">
        <f>SUM(H11,H30)</f>
        <v>672568</v>
      </c>
      <c r="I32" s="114"/>
      <c r="J32" s="129"/>
      <c r="K32" s="115"/>
    </row>
    <row r="33" spans="1:11" x14ac:dyDescent="0.25">
      <c r="A33" s="123"/>
      <c r="B33" s="103"/>
      <c r="C33" s="104"/>
      <c r="D33" s="105"/>
      <c r="E33" s="105"/>
      <c r="F33" s="105"/>
      <c r="G33" s="116"/>
      <c r="H33" s="116"/>
      <c r="I33" s="116"/>
      <c r="J33" s="130"/>
      <c r="K33" s="117"/>
    </row>
    <row r="34" spans="1:11" x14ac:dyDescent="0.25">
      <c r="A34" s="124" t="s">
        <v>37</v>
      </c>
      <c r="B34" s="106">
        <f>SUM(B32,G32)</f>
        <v>2500000</v>
      </c>
      <c r="C34" s="107"/>
      <c r="D34" s="108"/>
      <c r="E34" s="108"/>
      <c r="F34" s="108"/>
      <c r="G34" s="76"/>
      <c r="H34" s="76"/>
      <c r="I34" s="76"/>
      <c r="J34" s="128"/>
      <c r="K34" s="118"/>
    </row>
    <row r="35" spans="1:11" x14ac:dyDescent="0.25">
      <c r="A35" s="125" t="s">
        <v>74</v>
      </c>
      <c r="B35" s="109">
        <f>SUM(C32,H32)</f>
        <v>2500000</v>
      </c>
      <c r="C35" s="107"/>
      <c r="D35" s="108"/>
      <c r="E35" s="108"/>
      <c r="F35" s="108"/>
      <c r="G35" s="76"/>
      <c r="H35" s="76"/>
      <c r="I35" s="76"/>
      <c r="J35" s="128"/>
      <c r="K35" s="118"/>
    </row>
    <row r="36" spans="1:11" x14ac:dyDescent="0.25">
      <c r="A36" s="124"/>
      <c r="B36" s="110"/>
      <c r="C36" s="107"/>
      <c r="D36" s="86"/>
      <c r="E36" s="86"/>
      <c r="F36" s="86"/>
      <c r="G36" s="76"/>
      <c r="H36" s="76"/>
      <c r="I36" s="76"/>
      <c r="J36" s="128"/>
      <c r="K36" s="118"/>
    </row>
    <row r="37" spans="1:11" x14ac:dyDescent="0.25">
      <c r="A37" s="55" t="s">
        <v>46</v>
      </c>
      <c r="B37" s="24"/>
      <c r="C37" s="22"/>
      <c r="D37" s="86"/>
      <c r="E37" s="86"/>
      <c r="F37" s="86"/>
      <c r="G37" s="76"/>
      <c r="H37" s="76"/>
      <c r="I37" s="76"/>
      <c r="J37" s="128"/>
      <c r="K37" s="118"/>
    </row>
    <row r="38" spans="1:11" x14ac:dyDescent="0.25">
      <c r="A38" s="124"/>
      <c r="B38" s="110"/>
      <c r="C38" s="107"/>
      <c r="D38" s="149"/>
      <c r="E38" s="150"/>
      <c r="F38" s="151"/>
      <c r="G38" s="76"/>
      <c r="H38" s="76"/>
      <c r="I38" s="76"/>
      <c r="J38" s="128"/>
      <c r="K38" s="118"/>
    </row>
    <row r="39" spans="1:11" x14ac:dyDescent="0.25">
      <c r="C39" s="119"/>
      <c r="D39" s="119"/>
      <c r="E39" s="119"/>
      <c r="F39" s="119"/>
    </row>
  </sheetData>
  <mergeCells count="14">
    <mergeCell ref="A1:K1"/>
    <mergeCell ref="A2:K2"/>
    <mergeCell ref="I5:J5"/>
    <mergeCell ref="K5:K6"/>
    <mergeCell ref="D38:F38"/>
    <mergeCell ref="A4:A6"/>
    <mergeCell ref="B4:F4"/>
    <mergeCell ref="G4:K4"/>
    <mergeCell ref="B5:B6"/>
    <mergeCell ref="C5:C6"/>
    <mergeCell ref="D5:E5"/>
    <mergeCell ref="F5:F6"/>
    <mergeCell ref="G5:G6"/>
    <mergeCell ref="H5:H6"/>
  </mergeCells>
  <pageMargins left="0.23622047244094491" right="0.23622047244094491" top="0.23622047244094491" bottom="0.23622047244094491" header="0.31496062992125984" footer="0.31496062992125984"/>
  <pageSetup paperSize="9" scale="46" orientation="portrait" horizontalDpi="4294967293" verticalDpi="4294967293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2018-03-26T03:11:34Z</cp:lastPrinted>
  <dcterms:created xsi:type="dcterms:W3CDTF">2014-09-22T05:57:13Z</dcterms:created>
  <dcterms:modified xsi:type="dcterms:W3CDTF">2018-04-18T07:14:47Z</dcterms:modified>
</cp:coreProperties>
</file>